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<sst xmlns="http://schemas.openxmlformats.org/spreadsheetml/2006/main" count="83" uniqueCount="75">
  <si>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</si>
  <si>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</si>
  <si>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</si>
  <si>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</si>
  <si>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</si>
  <si>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</si>
  <si>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</si>
  <si>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</si>
  <si>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</si>
  <si>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</si>
  <si>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</si>
  <si>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</si>
  <si>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</si>
  <si>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</si>
  <si>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</si>
  <si>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</si>
  <si>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</si>
  <si>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</si>
  <si>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</si>
  <si>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</si>
  <si>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</si>
  <si>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</si>
  <si>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</si>
  <si>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</si>
  <si>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</si>
  <si>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</si>
  <si>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</si>
  <si>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</si>
  <si>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</si>
  <si>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</si>
  <si>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</si>
  <si>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</si>
  <si>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</si>
  <si>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</si>
  <si>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</si>
  <si>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</si>
  <si>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</si>
  <si>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</si>
  <si>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</si>
  <si>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</si>
  <si>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</si>
  <si>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</si>
  <si>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</si>
  <si>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</si>
  <si>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</si>
  <si>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</si>
  <si>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</si>
  <si>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</si>
  <si>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</si>
  <si>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</si>
  <si>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</si>
  <si>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</si>
  <si>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</si>
  <si>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</si>
  <si>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</si>
  <si>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CASH HANDLING &amp; TREASURY
 ALLOWANCE</t>
  </si>
  <si>
    <t>Annual Membership Subscription to Respective Associations</t>
  </si>
  <si>
    <t>PRT</t>
  </si>
  <si>
    <t xml:space="preserve">Total </t>
  </si>
  <si>
    <t>PRT (Music)</t>
  </si>
  <si>
    <t>Mr. Naresh Chand Jinata</t>
  </si>
  <si>
    <t>VICE PRINCIPAL</t>
  </si>
  <si>
    <t>Mr. Bhupender Singh Kathait</t>
  </si>
  <si>
    <t>TGT (Math)</t>
  </si>
  <si>
    <t>Mr. Deepak Chandra Pangriya</t>
  </si>
  <si>
    <t>TGT (SKT)</t>
  </si>
  <si>
    <t>Mrs. Suchitra Garbyal</t>
  </si>
  <si>
    <t>TGT (English)</t>
  </si>
  <si>
    <t>Mr. Rahul Katare</t>
  </si>
  <si>
    <t>TGT (Lib)</t>
  </si>
  <si>
    <t>Mr. Vinod Kumar Bairwa</t>
  </si>
  <si>
    <t>Mr. Kamal</t>
  </si>
  <si>
    <t>Mr. Ghanshyam Prajapat</t>
  </si>
  <si>
    <t>Mr. Nizam Ali</t>
  </si>
  <si>
    <t>Ms. Geetika Khati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</si>
</sst>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000"/>
    <numFmt numFmtId="174" formatCode="0.00000"/>
    <numFmt numFmtId="175" formatCode="0.0000"/>
    <numFmt numFmtId="176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0"/>
    </font>
    <font>
      <b/>
      <sz val="10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36"/>
      <name val="Arial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7030A0"/>
      <name val="Arial"/>
      <family val="2"/>
    </font>
    <font>
      <sz val="10"/>
      <color rgb="FF7030A0"/>
      <name val="Calibri"/>
      <family val="2"/>
    </font>
    <font>
      <b/>
      <sz val="10"/>
      <color rgb="FF7030A0"/>
      <name val="Calibri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0" fontId="46" fillId="0" borderId="10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0" fillId="0" borderId="10" xfId="0" applyFont="1" applyFill="1" applyBorder="1" applyAlignment="1">
      <alignment/>
    </xf>
    <xf numFmtId="1" fontId="5" fillId="0" borderId="11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1" fillId="0" borderId="11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"/>
  <sheetViews>
    <sheetView tabSelected="1" zoomScale="90" zoomScaleNormal="90" zoomScalePageLayoutView="0" workbookViewId="0" topLeftCell="A1">
      <pane xSplit="4" ySplit="1" topLeftCell="V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G14" sqref="AG14"/>
    </sheetView>
  </sheetViews>
  <sheetFormatPr defaultColWidth="9.140625" defaultRowHeight="15"/>
  <cols>
    <col min="1" max="1" width="4.00390625" style="1" bestFit="1" customWidth="1"/>
    <col min="2" max="2" width="9.57421875" style="3" customWidth="1"/>
    <col min="3" max="3" width="19.28125" style="1" bestFit="1" customWidth="1"/>
    <col min="4" max="4" width="11.8515625" style="1" customWidth="1"/>
    <col min="5" max="5" width="3.28125" style="1" bestFit="1" customWidth="1"/>
    <col min="6" max="7" width="3.140625" style="1" bestFit="1" customWidth="1"/>
    <col min="8" max="8" width="4.8515625" style="1" customWidth="1"/>
    <col min="9" max="9" width="10.28125" style="1" bestFit="1" customWidth="1"/>
    <col min="10" max="10" width="3.140625" style="1" bestFit="1" customWidth="1"/>
    <col min="11" max="11" width="9.00390625" style="1" bestFit="1" customWidth="1"/>
    <col min="12" max="12" width="7.7109375" style="1" bestFit="1" customWidth="1"/>
    <col min="13" max="13" width="7.28125" style="1" customWidth="1"/>
    <col min="14" max="15" width="7.7109375" style="1" bestFit="1" customWidth="1"/>
    <col min="16" max="16" width="3.28125" style="1" bestFit="1" customWidth="1"/>
    <col min="17" max="17" width="6.57421875" style="1" customWidth="1"/>
    <col min="18" max="18" width="3.28125" style="1" bestFit="1" customWidth="1"/>
    <col min="19" max="19" width="3.140625" style="1" bestFit="1" customWidth="1"/>
    <col min="20" max="20" width="3.28125" style="1" bestFit="1" customWidth="1"/>
    <col min="21" max="21" width="3.140625" style="1" bestFit="1" customWidth="1"/>
    <col min="22" max="22" width="10.00390625" style="1" bestFit="1" customWidth="1"/>
    <col min="23" max="23" width="3.28125" style="1" customWidth="1"/>
    <col min="24" max="24" width="3.28125" style="1" bestFit="1" customWidth="1"/>
    <col min="25" max="25" width="3.140625" style="1" bestFit="1" customWidth="1"/>
    <col min="26" max="26" width="3.28125" style="1" bestFit="1" customWidth="1"/>
    <col min="27" max="27" width="3.140625" style="1" bestFit="1" customWidth="1"/>
    <col min="28" max="28" width="3.28125" style="1" bestFit="1" customWidth="1"/>
    <col min="29" max="29" width="9.57421875" style="1" customWidth="1"/>
    <col min="30" max="30" width="10.421875" style="1" bestFit="1" customWidth="1"/>
    <col min="31" max="31" width="3.140625" style="1" customWidth="1"/>
    <col min="32" max="33" width="6.421875" style="1" bestFit="1" customWidth="1"/>
    <col min="34" max="35" width="8.7109375" style="1" customWidth="1"/>
    <col min="36" max="40" width="3.140625" style="1" bestFit="1" customWidth="1"/>
    <col min="41" max="41" width="7.8515625" style="1" customWidth="1"/>
    <col min="42" max="43" width="9.00390625" style="1" bestFit="1" customWidth="1"/>
    <col min="44" max="44" width="6.421875" style="1" bestFit="1" customWidth="1"/>
    <col min="45" max="51" width="3.140625" style="1" bestFit="1" customWidth="1"/>
    <col min="52" max="52" width="6.421875" style="1" bestFit="1" customWidth="1"/>
    <col min="53" max="54" width="3.28125" style="1" bestFit="1" customWidth="1"/>
    <col min="55" max="56" width="3.140625" style="1" bestFit="1" customWidth="1"/>
    <col min="57" max="57" width="6.421875" style="1" bestFit="1" customWidth="1"/>
    <col min="58" max="58" width="3.140625" style="1" bestFit="1" customWidth="1"/>
    <col min="59" max="59" width="7.7109375" style="1" bestFit="1" customWidth="1"/>
    <col min="60" max="60" width="9.00390625" style="1" bestFit="1" customWidth="1"/>
    <col min="61" max="61" width="10.28125" style="1" bestFit="1" customWidth="1"/>
    <col min="62" max="62" width="21.28125" style="1" customWidth="1"/>
    <col min="63" max="16384" width="9.140625" style="1" customWidth="1"/>
  </cols>
  <sheetData>
    <row r="1" spans="1:62" s="2" customFormat="1" ht="195.7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15</v>
      </c>
      <c r="P1" s="5" t="s">
        <v>16</v>
      </c>
      <c r="Q1" s="5" t="s">
        <v>55</v>
      </c>
      <c r="R1" s="5" t="s">
        <v>19</v>
      </c>
      <c r="S1" s="5" t="s">
        <v>21</v>
      </c>
      <c r="T1" s="5" t="s">
        <v>22</v>
      </c>
      <c r="U1" s="5" t="s">
        <v>23</v>
      </c>
      <c r="V1" s="5" t="s">
        <v>24</v>
      </c>
      <c r="W1" s="5" t="s">
        <v>25</v>
      </c>
      <c r="X1" s="5" t="s">
        <v>20</v>
      </c>
      <c r="Y1" s="5" t="s">
        <v>17</v>
      </c>
      <c r="Z1" s="5" t="s">
        <v>14</v>
      </c>
      <c r="AA1" s="5" t="s">
        <v>26</v>
      </c>
      <c r="AB1" s="5" t="s">
        <v>18</v>
      </c>
      <c r="AC1" s="5" t="s">
        <v>27</v>
      </c>
      <c r="AD1" s="4" t="s">
        <v>28</v>
      </c>
      <c r="AE1" s="4" t="s">
        <v>29</v>
      </c>
      <c r="AF1" s="5" t="s">
        <v>30</v>
      </c>
      <c r="AG1" s="5" t="s">
        <v>31</v>
      </c>
      <c r="AH1" s="6" t="s">
        <v>32</v>
      </c>
      <c r="AI1" s="6" t="s">
        <v>15</v>
      </c>
      <c r="AJ1" s="4" t="s">
        <v>33</v>
      </c>
      <c r="AK1" s="5" t="s">
        <v>34</v>
      </c>
      <c r="AL1" s="4" t="s">
        <v>35</v>
      </c>
      <c r="AM1" s="4" t="s">
        <v>36</v>
      </c>
      <c r="AN1" s="4" t="s">
        <v>35</v>
      </c>
      <c r="AO1" s="4" t="s">
        <v>56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7" t="s">
        <v>42</v>
      </c>
      <c r="AV1" s="4" t="s">
        <v>43</v>
      </c>
      <c r="AW1" s="4" t="s">
        <v>35</v>
      </c>
      <c r="AX1" s="5" t="s">
        <v>44</v>
      </c>
      <c r="AY1" s="4" t="s">
        <v>35</v>
      </c>
      <c r="AZ1" s="4" t="s">
        <v>45</v>
      </c>
      <c r="BA1" s="6" t="s">
        <v>14</v>
      </c>
      <c r="BB1" s="5" t="s">
        <v>46</v>
      </c>
      <c r="BC1" s="4" t="s">
        <v>47</v>
      </c>
      <c r="BD1" s="4" t="s">
        <v>48</v>
      </c>
      <c r="BE1" s="4" t="s">
        <v>49</v>
      </c>
      <c r="BF1" s="4" t="s">
        <v>50</v>
      </c>
      <c r="BG1" s="5" t="s">
        <v>51</v>
      </c>
      <c r="BH1" s="5" t="s">
        <v>52</v>
      </c>
      <c r="BI1" s="5" t="s">
        <v>53</v>
      </c>
      <c r="BJ1" s="4" t="s">
        <v>54</v>
      </c>
    </row>
    <row r="2" spans="1:62" s="2" customFormat="1" ht="25.5">
      <c r="A2" s="8">
        <v>1</v>
      </c>
      <c r="B2" s="18">
        <v>50440</v>
      </c>
      <c r="C2" s="19" t="s">
        <v>60</v>
      </c>
      <c r="D2" s="20" t="s">
        <v>61</v>
      </c>
      <c r="E2" s="9">
        <v>10</v>
      </c>
      <c r="F2" s="8">
        <v>1</v>
      </c>
      <c r="G2" s="8">
        <v>1</v>
      </c>
      <c r="H2" s="8">
        <v>31</v>
      </c>
      <c r="I2" s="25">
        <v>71100</v>
      </c>
      <c r="J2" s="8">
        <v>0</v>
      </c>
      <c r="K2" s="27">
        <f>ROUND((I2)*0.34,0)</f>
        <v>24174</v>
      </c>
      <c r="L2" s="28">
        <v>3600</v>
      </c>
      <c r="M2" s="27">
        <f>ROUND((L2)*0.34,0)</f>
        <v>1224</v>
      </c>
      <c r="N2" s="27">
        <v>0</v>
      </c>
      <c r="O2" s="27">
        <f aca="true" t="shared" si="0" ref="O2:O11">ROUND((I2+K2)*0.14,0)</f>
        <v>13338</v>
      </c>
      <c r="P2" s="28">
        <v>0</v>
      </c>
      <c r="Q2" s="28">
        <v>0</v>
      </c>
      <c r="R2" s="28">
        <v>0</v>
      </c>
      <c r="S2" s="28">
        <v>0</v>
      </c>
      <c r="T2" s="28">
        <v>0</v>
      </c>
      <c r="U2" s="28">
        <v>0</v>
      </c>
      <c r="V2" s="29">
        <v>5300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11">
        <f>SUM(I2:AB2)</f>
        <v>118736</v>
      </c>
      <c r="AD2" s="26">
        <v>6000</v>
      </c>
      <c r="AE2" s="10">
        <v>0</v>
      </c>
      <c r="AF2" s="10">
        <v>560</v>
      </c>
      <c r="AG2" s="10">
        <v>160</v>
      </c>
      <c r="AH2" s="9">
        <f aca="true" t="shared" si="1" ref="AH2:AH11">ROUND((I2+K2)*0.1,0)</f>
        <v>9527</v>
      </c>
      <c r="AI2" s="11">
        <f>O2</f>
        <v>13338</v>
      </c>
      <c r="AJ2" s="10">
        <v>0</v>
      </c>
      <c r="AK2" s="10">
        <v>0</v>
      </c>
      <c r="AL2" s="10">
        <v>0</v>
      </c>
      <c r="AM2" s="10">
        <v>0</v>
      </c>
      <c r="AN2" s="10">
        <v>0</v>
      </c>
      <c r="AO2" s="10">
        <v>0</v>
      </c>
      <c r="AP2" s="11">
        <v>0</v>
      </c>
      <c r="AQ2" s="11">
        <v>0</v>
      </c>
      <c r="AR2" s="10">
        <v>0</v>
      </c>
      <c r="AS2" s="10">
        <v>0</v>
      </c>
      <c r="AT2" s="10">
        <f>P2</f>
        <v>0</v>
      </c>
      <c r="AU2" s="10">
        <v>0</v>
      </c>
      <c r="AV2" s="10">
        <v>0</v>
      </c>
      <c r="AW2" s="10">
        <v>0</v>
      </c>
      <c r="AX2" s="10">
        <v>0</v>
      </c>
      <c r="AY2" s="11">
        <v>0</v>
      </c>
      <c r="AZ2" s="11">
        <v>120</v>
      </c>
      <c r="BA2" s="12">
        <v>0</v>
      </c>
      <c r="BB2" s="12">
        <v>0</v>
      </c>
      <c r="BC2" s="12">
        <v>0</v>
      </c>
      <c r="BD2" s="12">
        <v>0</v>
      </c>
      <c r="BE2" s="12">
        <v>0</v>
      </c>
      <c r="BF2" s="12">
        <v>0</v>
      </c>
      <c r="BG2" s="11">
        <v>0</v>
      </c>
      <c r="BH2" s="11">
        <f>SUM(AD2:BG2)</f>
        <v>29705</v>
      </c>
      <c r="BI2" s="8">
        <f>AC2-BH2</f>
        <v>89031</v>
      </c>
      <c r="BJ2" s="13"/>
    </row>
    <row r="3" spans="1:62" ht="25.5">
      <c r="A3" s="8">
        <v>2</v>
      </c>
      <c r="B3" s="18">
        <v>100057</v>
      </c>
      <c r="C3" s="20" t="s">
        <v>62</v>
      </c>
      <c r="D3" s="21" t="s">
        <v>63</v>
      </c>
      <c r="E3" s="9">
        <v>10</v>
      </c>
      <c r="F3" s="8">
        <v>1</v>
      </c>
      <c r="G3" s="8">
        <v>1</v>
      </c>
      <c r="H3" s="8">
        <v>31</v>
      </c>
      <c r="I3" s="25">
        <v>76500</v>
      </c>
      <c r="J3" s="8">
        <v>0</v>
      </c>
      <c r="K3" s="27">
        <f aca="true" t="shared" si="2" ref="K3:K11">ROUND((I3)*0.34,0)</f>
        <v>26010</v>
      </c>
      <c r="L3" s="28">
        <v>1800</v>
      </c>
      <c r="M3" s="27">
        <f aca="true" t="shared" si="3" ref="M3:M11">ROUND((L3)*0.34,0)</f>
        <v>612</v>
      </c>
      <c r="N3" s="27">
        <v>0</v>
      </c>
      <c r="O3" s="27">
        <v>0</v>
      </c>
      <c r="P3" s="28">
        <v>0</v>
      </c>
      <c r="Q3" s="28">
        <v>0</v>
      </c>
      <c r="R3" s="28">
        <v>0</v>
      </c>
      <c r="S3" s="28">
        <v>0</v>
      </c>
      <c r="T3" s="28">
        <v>0</v>
      </c>
      <c r="U3" s="28">
        <v>0</v>
      </c>
      <c r="V3" s="29">
        <v>4100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11">
        <f aca="true" t="shared" si="4" ref="AC3:AC10">SUM(I3:AB3)</f>
        <v>109022</v>
      </c>
      <c r="AD3" s="26">
        <v>10000</v>
      </c>
      <c r="AE3" s="10">
        <v>0</v>
      </c>
      <c r="AF3" s="10">
        <v>560</v>
      </c>
      <c r="AG3" s="10">
        <v>175</v>
      </c>
      <c r="AH3" s="9">
        <v>0</v>
      </c>
      <c r="AI3" s="11">
        <f aca="true" t="shared" si="5" ref="AI3:AI10">O3</f>
        <v>0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1">
        <v>0</v>
      </c>
      <c r="AQ3" s="11">
        <v>36000</v>
      </c>
      <c r="AR3" s="10">
        <v>0</v>
      </c>
      <c r="AS3" s="10">
        <v>0</v>
      </c>
      <c r="AT3" s="10">
        <f aca="true" t="shared" si="6" ref="AT3:AT10">P3</f>
        <v>0</v>
      </c>
      <c r="AU3" s="10">
        <v>0</v>
      </c>
      <c r="AV3" s="10">
        <v>0</v>
      </c>
      <c r="AW3" s="10">
        <v>0</v>
      </c>
      <c r="AX3" s="10">
        <v>0</v>
      </c>
      <c r="AY3" s="11">
        <v>0</v>
      </c>
      <c r="AZ3" s="11">
        <v>60</v>
      </c>
      <c r="BA3" s="12">
        <v>0</v>
      </c>
      <c r="BB3" s="12">
        <v>0</v>
      </c>
      <c r="BC3" s="12">
        <v>0</v>
      </c>
      <c r="BD3" s="12">
        <v>0</v>
      </c>
      <c r="BE3" s="12">
        <v>0</v>
      </c>
      <c r="BF3" s="12">
        <v>0</v>
      </c>
      <c r="BG3" s="11">
        <v>0</v>
      </c>
      <c r="BH3" s="11">
        <f aca="true" t="shared" si="7" ref="BH3:BH11">SUM(AD3:BG3)</f>
        <v>46795</v>
      </c>
      <c r="BI3" s="8">
        <f aca="true" t="shared" si="8" ref="BI3:BI11">AC3-BH3</f>
        <v>62227</v>
      </c>
      <c r="BJ3" s="13"/>
    </row>
    <row r="4" spans="1:62" ht="25.5">
      <c r="A4" s="8">
        <v>3</v>
      </c>
      <c r="B4" s="18">
        <v>62441</v>
      </c>
      <c r="C4" s="20" t="s">
        <v>64</v>
      </c>
      <c r="D4" s="22" t="s">
        <v>65</v>
      </c>
      <c r="E4" s="8">
        <v>8</v>
      </c>
      <c r="F4" s="8">
        <v>1</v>
      </c>
      <c r="G4" s="8">
        <v>1</v>
      </c>
      <c r="H4" s="8">
        <v>31</v>
      </c>
      <c r="I4" s="25">
        <v>53600</v>
      </c>
      <c r="J4" s="8">
        <v>0</v>
      </c>
      <c r="K4" s="27">
        <f t="shared" si="2"/>
        <v>18224</v>
      </c>
      <c r="L4" s="28">
        <v>1800</v>
      </c>
      <c r="M4" s="27">
        <f t="shared" si="3"/>
        <v>612</v>
      </c>
      <c r="N4" s="27">
        <f aca="true" t="shared" si="9" ref="N4:N11">ROUND((I4)*0.09,0)</f>
        <v>4824</v>
      </c>
      <c r="O4" s="27">
        <f t="shared" si="0"/>
        <v>10055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9">
        <v>4100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11">
        <f t="shared" si="4"/>
        <v>93215</v>
      </c>
      <c r="AD4" s="26">
        <v>4000</v>
      </c>
      <c r="AE4" s="10">
        <v>0</v>
      </c>
      <c r="AF4" s="10">
        <v>0</v>
      </c>
      <c r="AG4" s="10">
        <v>0</v>
      </c>
      <c r="AH4" s="9">
        <f t="shared" si="1"/>
        <v>7182</v>
      </c>
      <c r="AI4" s="11">
        <f t="shared" si="5"/>
        <v>10055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1">
        <v>0</v>
      </c>
      <c r="AQ4" s="11">
        <v>0</v>
      </c>
      <c r="AR4" s="10">
        <v>0</v>
      </c>
      <c r="AS4" s="10">
        <v>0</v>
      </c>
      <c r="AT4" s="10">
        <f t="shared" si="6"/>
        <v>0</v>
      </c>
      <c r="AU4" s="10">
        <v>0</v>
      </c>
      <c r="AV4" s="10">
        <v>0</v>
      </c>
      <c r="AW4" s="10">
        <v>0</v>
      </c>
      <c r="AX4" s="10">
        <v>0</v>
      </c>
      <c r="AY4" s="11">
        <v>0</v>
      </c>
      <c r="AZ4" s="11">
        <v>60</v>
      </c>
      <c r="BA4" s="12">
        <v>0</v>
      </c>
      <c r="BB4" s="12">
        <v>0</v>
      </c>
      <c r="BC4" s="12">
        <v>0</v>
      </c>
      <c r="BD4" s="12">
        <v>0</v>
      </c>
      <c r="BE4" s="12">
        <v>0</v>
      </c>
      <c r="BF4" s="12">
        <v>0</v>
      </c>
      <c r="BG4" s="11">
        <v>0</v>
      </c>
      <c r="BH4" s="11">
        <f t="shared" si="7"/>
        <v>21297</v>
      </c>
      <c r="BI4" s="8">
        <f t="shared" si="8"/>
        <v>71918</v>
      </c>
      <c r="BJ4" s="13"/>
    </row>
    <row r="5" spans="1:62" ht="15.75">
      <c r="A5" s="8">
        <v>4</v>
      </c>
      <c r="B5" s="18">
        <v>70487</v>
      </c>
      <c r="C5" s="20" t="s">
        <v>66</v>
      </c>
      <c r="D5" s="22" t="s">
        <v>67</v>
      </c>
      <c r="E5" s="9">
        <v>8</v>
      </c>
      <c r="F5" s="8">
        <v>1</v>
      </c>
      <c r="G5" s="8">
        <v>1</v>
      </c>
      <c r="H5" s="8">
        <v>31</v>
      </c>
      <c r="I5" s="25">
        <v>52000</v>
      </c>
      <c r="J5" s="8">
        <v>0</v>
      </c>
      <c r="K5" s="27">
        <f t="shared" si="2"/>
        <v>17680</v>
      </c>
      <c r="L5" s="28">
        <v>1800</v>
      </c>
      <c r="M5" s="27">
        <f t="shared" si="3"/>
        <v>612</v>
      </c>
      <c r="N5" s="27">
        <v>0</v>
      </c>
      <c r="O5" s="27">
        <f t="shared" si="0"/>
        <v>9755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9">
        <v>4100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11">
        <f t="shared" si="4"/>
        <v>85947</v>
      </c>
      <c r="AD5" s="26">
        <v>2500</v>
      </c>
      <c r="AE5" s="10">
        <v>0</v>
      </c>
      <c r="AF5" s="10">
        <v>560</v>
      </c>
      <c r="AG5" s="10">
        <v>272</v>
      </c>
      <c r="AH5" s="9">
        <f t="shared" si="1"/>
        <v>6968</v>
      </c>
      <c r="AI5" s="11">
        <f t="shared" si="5"/>
        <v>9755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1">
        <v>0</v>
      </c>
      <c r="AQ5" s="11">
        <v>0</v>
      </c>
      <c r="AR5" s="10">
        <v>0</v>
      </c>
      <c r="AS5" s="10">
        <v>0</v>
      </c>
      <c r="AT5" s="10">
        <f t="shared" si="6"/>
        <v>0</v>
      </c>
      <c r="AU5" s="10">
        <v>0</v>
      </c>
      <c r="AV5" s="10">
        <v>0</v>
      </c>
      <c r="AW5" s="10">
        <v>0</v>
      </c>
      <c r="AX5" s="10">
        <v>0</v>
      </c>
      <c r="AY5" s="11">
        <v>0</v>
      </c>
      <c r="AZ5" s="11">
        <v>60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1">
        <v>0</v>
      </c>
      <c r="BH5" s="11">
        <f t="shared" si="7"/>
        <v>20115</v>
      </c>
      <c r="BI5" s="8">
        <f t="shared" si="8"/>
        <v>65832</v>
      </c>
      <c r="BJ5" s="13"/>
    </row>
    <row r="6" spans="1:62" ht="15.75">
      <c r="A6" s="8">
        <v>5</v>
      </c>
      <c r="B6" s="18">
        <v>74946</v>
      </c>
      <c r="C6" s="20" t="s">
        <v>68</v>
      </c>
      <c r="D6" s="21" t="s">
        <v>69</v>
      </c>
      <c r="E6" s="9">
        <v>8</v>
      </c>
      <c r="F6" s="8">
        <v>1</v>
      </c>
      <c r="G6" s="8">
        <v>1</v>
      </c>
      <c r="H6" s="8">
        <v>31</v>
      </c>
      <c r="I6" s="25">
        <v>50500</v>
      </c>
      <c r="J6" s="8">
        <v>0</v>
      </c>
      <c r="K6" s="27">
        <f t="shared" si="2"/>
        <v>17170</v>
      </c>
      <c r="L6" s="28">
        <v>1800</v>
      </c>
      <c r="M6" s="27">
        <f t="shared" si="3"/>
        <v>612</v>
      </c>
      <c r="N6" s="27">
        <v>0</v>
      </c>
      <c r="O6" s="27">
        <f t="shared" si="0"/>
        <v>9474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9">
        <v>4100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11">
        <f t="shared" si="4"/>
        <v>83656</v>
      </c>
      <c r="AD6" s="26">
        <v>3500</v>
      </c>
      <c r="AE6" s="10">
        <v>0</v>
      </c>
      <c r="AF6" s="10">
        <v>560</v>
      </c>
      <c r="AG6" s="10">
        <v>802</v>
      </c>
      <c r="AH6" s="9">
        <f t="shared" si="1"/>
        <v>6767</v>
      </c>
      <c r="AI6" s="11">
        <f t="shared" si="5"/>
        <v>9474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1">
        <v>0</v>
      </c>
      <c r="AQ6" s="11">
        <v>0</v>
      </c>
      <c r="AR6" s="10">
        <v>0</v>
      </c>
      <c r="AS6" s="10">
        <v>0</v>
      </c>
      <c r="AT6" s="10">
        <f t="shared" si="6"/>
        <v>0</v>
      </c>
      <c r="AU6" s="10">
        <v>0</v>
      </c>
      <c r="AV6" s="10">
        <v>0</v>
      </c>
      <c r="AW6" s="10">
        <v>0</v>
      </c>
      <c r="AX6" s="10">
        <v>0</v>
      </c>
      <c r="AY6" s="11">
        <v>0</v>
      </c>
      <c r="AZ6" s="11">
        <v>60</v>
      </c>
      <c r="BA6" s="12">
        <v>0</v>
      </c>
      <c r="BB6" s="12">
        <v>0</v>
      </c>
      <c r="BC6" s="12">
        <v>0</v>
      </c>
      <c r="BD6" s="12">
        <v>0</v>
      </c>
      <c r="BE6" s="14">
        <v>0</v>
      </c>
      <c r="BF6" s="12">
        <v>0</v>
      </c>
      <c r="BG6" s="11">
        <v>0</v>
      </c>
      <c r="BH6" s="11">
        <f t="shared" si="7"/>
        <v>21163</v>
      </c>
      <c r="BI6" s="8">
        <f t="shared" si="8"/>
        <v>62493</v>
      </c>
      <c r="BJ6" s="13"/>
    </row>
    <row r="7" spans="1:62" ht="25.5">
      <c r="A7" s="8">
        <v>6</v>
      </c>
      <c r="B7" s="18">
        <v>71755</v>
      </c>
      <c r="C7" s="20" t="s">
        <v>70</v>
      </c>
      <c r="D7" s="21" t="s">
        <v>57</v>
      </c>
      <c r="E7" s="9">
        <v>8</v>
      </c>
      <c r="F7" s="8">
        <v>1</v>
      </c>
      <c r="G7" s="8">
        <v>1</v>
      </c>
      <c r="H7" s="8">
        <v>31</v>
      </c>
      <c r="I7" s="25">
        <v>41100</v>
      </c>
      <c r="J7" s="8">
        <v>0</v>
      </c>
      <c r="K7" s="27">
        <f t="shared" si="2"/>
        <v>13974</v>
      </c>
      <c r="L7" s="28">
        <v>1800</v>
      </c>
      <c r="M7" s="27">
        <f t="shared" si="3"/>
        <v>612</v>
      </c>
      <c r="N7" s="27">
        <f t="shared" si="9"/>
        <v>3699</v>
      </c>
      <c r="O7" s="27">
        <f t="shared" si="0"/>
        <v>7710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9">
        <v>4100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11">
        <f t="shared" si="4"/>
        <v>72995</v>
      </c>
      <c r="AD7" s="26">
        <v>500</v>
      </c>
      <c r="AE7" s="10">
        <v>0</v>
      </c>
      <c r="AF7" s="10">
        <v>0</v>
      </c>
      <c r="AG7" s="10">
        <v>0</v>
      </c>
      <c r="AH7" s="9">
        <f t="shared" si="1"/>
        <v>5507</v>
      </c>
      <c r="AI7" s="11">
        <f t="shared" si="5"/>
        <v>7710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1">
        <v>0</v>
      </c>
      <c r="AQ7" s="11">
        <v>0</v>
      </c>
      <c r="AR7" s="10">
        <v>0</v>
      </c>
      <c r="AS7" s="10">
        <v>0</v>
      </c>
      <c r="AT7" s="10">
        <f t="shared" si="6"/>
        <v>0</v>
      </c>
      <c r="AU7" s="10">
        <v>0</v>
      </c>
      <c r="AV7" s="10">
        <v>0</v>
      </c>
      <c r="AW7" s="10">
        <v>0</v>
      </c>
      <c r="AX7" s="10">
        <v>0</v>
      </c>
      <c r="AY7" s="11">
        <v>0</v>
      </c>
      <c r="AZ7" s="11">
        <v>60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1">
        <v>0</v>
      </c>
      <c r="BH7" s="11">
        <f t="shared" si="7"/>
        <v>13777</v>
      </c>
      <c r="BI7" s="8">
        <f t="shared" si="8"/>
        <v>59218</v>
      </c>
      <c r="BJ7" s="13"/>
    </row>
    <row r="8" spans="1:62" ht="15.75" customHeight="1">
      <c r="A8" s="8">
        <v>7</v>
      </c>
      <c r="B8" s="18">
        <v>71589</v>
      </c>
      <c r="C8" s="23" t="s">
        <v>71</v>
      </c>
      <c r="D8" s="24" t="s">
        <v>57</v>
      </c>
      <c r="E8" s="15">
        <v>8</v>
      </c>
      <c r="F8" s="8">
        <v>1</v>
      </c>
      <c r="G8" s="8">
        <v>1</v>
      </c>
      <c r="H8" s="8">
        <v>31</v>
      </c>
      <c r="I8" s="25">
        <v>41100</v>
      </c>
      <c r="J8" s="8">
        <v>0</v>
      </c>
      <c r="K8" s="27">
        <f t="shared" si="2"/>
        <v>13974</v>
      </c>
      <c r="L8" s="28">
        <v>1800</v>
      </c>
      <c r="M8" s="27">
        <f t="shared" si="3"/>
        <v>612</v>
      </c>
      <c r="N8" s="27">
        <f t="shared" si="9"/>
        <v>3699</v>
      </c>
      <c r="O8" s="27">
        <f t="shared" si="0"/>
        <v>7710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9">
        <v>4100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11">
        <f>SUM(I8:AB8)</f>
        <v>72995</v>
      </c>
      <c r="AD8" s="26">
        <v>1000</v>
      </c>
      <c r="AE8" s="10">
        <v>0</v>
      </c>
      <c r="AF8" s="10">
        <v>0</v>
      </c>
      <c r="AG8" s="10">
        <v>0</v>
      </c>
      <c r="AH8" s="9">
        <f t="shared" si="1"/>
        <v>5507</v>
      </c>
      <c r="AI8" s="11">
        <f t="shared" si="5"/>
        <v>7710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1">
        <v>0</v>
      </c>
      <c r="AQ8" s="11">
        <v>0</v>
      </c>
      <c r="AR8" s="10">
        <v>0</v>
      </c>
      <c r="AS8" s="10">
        <v>0</v>
      </c>
      <c r="AT8" s="10">
        <f>P8</f>
        <v>0</v>
      </c>
      <c r="AU8" s="10">
        <v>0</v>
      </c>
      <c r="AV8" s="10">
        <v>0</v>
      </c>
      <c r="AW8" s="10">
        <v>0</v>
      </c>
      <c r="AX8" s="10">
        <v>0</v>
      </c>
      <c r="AY8" s="11">
        <v>0</v>
      </c>
      <c r="AZ8" s="11">
        <v>60</v>
      </c>
      <c r="BA8" s="12">
        <v>0</v>
      </c>
      <c r="BB8" s="12">
        <v>0</v>
      </c>
      <c r="BC8" s="12">
        <v>0</v>
      </c>
      <c r="BD8" s="12">
        <v>0</v>
      </c>
      <c r="BE8" s="14">
        <v>0</v>
      </c>
      <c r="BF8" s="12">
        <v>0</v>
      </c>
      <c r="BG8" s="11">
        <v>0</v>
      </c>
      <c r="BH8" s="11">
        <f t="shared" si="7"/>
        <v>14277</v>
      </c>
      <c r="BI8" s="8">
        <f t="shared" si="8"/>
        <v>58718</v>
      </c>
      <c r="BJ8" s="13"/>
    </row>
    <row r="9" spans="1:62" ht="23.25" customHeight="1">
      <c r="A9" s="8">
        <v>8</v>
      </c>
      <c r="B9" s="18">
        <v>74649</v>
      </c>
      <c r="C9" s="20" t="s">
        <v>72</v>
      </c>
      <c r="D9" s="22" t="s">
        <v>57</v>
      </c>
      <c r="E9" s="9">
        <v>8</v>
      </c>
      <c r="F9" s="8">
        <v>1</v>
      </c>
      <c r="G9" s="8">
        <v>1</v>
      </c>
      <c r="H9" s="8">
        <v>31</v>
      </c>
      <c r="I9" s="25">
        <v>39900</v>
      </c>
      <c r="J9" s="8">
        <v>0</v>
      </c>
      <c r="K9" s="27">
        <f t="shared" si="2"/>
        <v>13566</v>
      </c>
      <c r="L9" s="28">
        <v>1800</v>
      </c>
      <c r="M9" s="27">
        <f t="shared" si="3"/>
        <v>612</v>
      </c>
      <c r="N9" s="27">
        <f t="shared" si="9"/>
        <v>3591</v>
      </c>
      <c r="O9" s="27">
        <f t="shared" si="0"/>
        <v>7485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9">
        <v>4100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11">
        <f t="shared" si="4"/>
        <v>71054</v>
      </c>
      <c r="AD9" s="26">
        <v>500</v>
      </c>
      <c r="AE9" s="10">
        <v>0</v>
      </c>
      <c r="AF9" s="10">
        <v>0</v>
      </c>
      <c r="AG9" s="10">
        <v>0</v>
      </c>
      <c r="AH9" s="9">
        <f t="shared" si="1"/>
        <v>5347</v>
      </c>
      <c r="AI9" s="11">
        <f t="shared" si="5"/>
        <v>7485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1">
        <v>0</v>
      </c>
      <c r="AQ9" s="11">
        <v>0</v>
      </c>
      <c r="AR9" s="10">
        <v>0</v>
      </c>
      <c r="AS9" s="10">
        <v>0</v>
      </c>
      <c r="AT9" s="10">
        <f t="shared" si="6"/>
        <v>0</v>
      </c>
      <c r="AU9" s="10">
        <v>0</v>
      </c>
      <c r="AV9" s="10">
        <v>0</v>
      </c>
      <c r="AW9" s="10">
        <v>0</v>
      </c>
      <c r="AX9" s="10">
        <v>0</v>
      </c>
      <c r="AY9" s="11">
        <v>0</v>
      </c>
      <c r="AZ9" s="11">
        <v>60</v>
      </c>
      <c r="BA9" s="12">
        <v>0</v>
      </c>
      <c r="BB9" s="12">
        <v>0</v>
      </c>
      <c r="BC9" s="12">
        <v>0</v>
      </c>
      <c r="BD9" s="12">
        <v>0</v>
      </c>
      <c r="BE9" s="14">
        <v>0</v>
      </c>
      <c r="BF9" s="12">
        <v>0</v>
      </c>
      <c r="BG9" s="11">
        <v>0</v>
      </c>
      <c r="BH9" s="11">
        <f t="shared" si="7"/>
        <v>13392</v>
      </c>
      <c r="BI9" s="8">
        <f t="shared" si="8"/>
        <v>57662</v>
      </c>
      <c r="BJ9" s="13"/>
    </row>
    <row r="10" spans="1:62" ht="27" customHeight="1">
      <c r="A10" s="8">
        <v>9</v>
      </c>
      <c r="B10" s="18">
        <v>74718</v>
      </c>
      <c r="C10" s="20" t="s">
        <v>73</v>
      </c>
      <c r="D10" s="22" t="s">
        <v>57</v>
      </c>
      <c r="E10" s="9">
        <v>7</v>
      </c>
      <c r="F10" s="8">
        <v>1</v>
      </c>
      <c r="G10" s="8">
        <v>1</v>
      </c>
      <c r="H10" s="8">
        <v>31</v>
      </c>
      <c r="I10" s="25">
        <v>39900</v>
      </c>
      <c r="J10" s="8">
        <v>0</v>
      </c>
      <c r="K10" s="27">
        <f t="shared" si="2"/>
        <v>13566</v>
      </c>
      <c r="L10" s="28">
        <v>1800</v>
      </c>
      <c r="M10" s="27">
        <f t="shared" si="3"/>
        <v>612</v>
      </c>
      <c r="N10" s="27">
        <f t="shared" si="9"/>
        <v>3591</v>
      </c>
      <c r="O10" s="27">
        <f t="shared" si="0"/>
        <v>7485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9">
        <v>4100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11">
        <f t="shared" si="4"/>
        <v>71054</v>
      </c>
      <c r="AD10" s="26">
        <v>500</v>
      </c>
      <c r="AE10" s="10">
        <v>0</v>
      </c>
      <c r="AF10" s="10">
        <v>0</v>
      </c>
      <c r="AG10" s="10">
        <v>0</v>
      </c>
      <c r="AH10" s="9">
        <f t="shared" si="1"/>
        <v>5347</v>
      </c>
      <c r="AI10" s="11">
        <f t="shared" si="5"/>
        <v>7485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1">
        <v>0</v>
      </c>
      <c r="AQ10" s="11">
        <v>0</v>
      </c>
      <c r="AR10" s="10">
        <v>0</v>
      </c>
      <c r="AS10" s="10">
        <v>0</v>
      </c>
      <c r="AT10" s="10">
        <f t="shared" si="6"/>
        <v>0</v>
      </c>
      <c r="AU10" s="10">
        <v>0</v>
      </c>
      <c r="AV10" s="10">
        <v>0</v>
      </c>
      <c r="AW10" s="10">
        <v>0</v>
      </c>
      <c r="AX10" s="10">
        <v>0</v>
      </c>
      <c r="AY10" s="11">
        <v>0</v>
      </c>
      <c r="AZ10" s="11">
        <v>60</v>
      </c>
      <c r="BA10" s="12">
        <v>0</v>
      </c>
      <c r="BB10" s="12">
        <v>0</v>
      </c>
      <c r="BC10" s="12">
        <v>0</v>
      </c>
      <c r="BD10" s="12">
        <v>0</v>
      </c>
      <c r="BE10" s="14">
        <v>0</v>
      </c>
      <c r="BF10" s="12">
        <v>0</v>
      </c>
      <c r="BG10" s="11">
        <v>0</v>
      </c>
      <c r="BH10" s="11">
        <f t="shared" si="7"/>
        <v>13392</v>
      </c>
      <c r="BI10" s="8">
        <f t="shared" si="8"/>
        <v>57662</v>
      </c>
      <c r="BJ10" s="13"/>
    </row>
    <row r="11" spans="1:62" ht="17.25" customHeight="1">
      <c r="A11" s="8">
        <v>10</v>
      </c>
      <c r="B11" s="18">
        <v>75788</v>
      </c>
      <c r="C11" s="20" t="s">
        <v>74</v>
      </c>
      <c r="D11" s="22" t="s">
        <v>59</v>
      </c>
      <c r="E11" s="9">
        <v>7</v>
      </c>
      <c r="F11" s="8">
        <v>1</v>
      </c>
      <c r="G11" s="8">
        <v>1</v>
      </c>
      <c r="H11" s="8">
        <v>31</v>
      </c>
      <c r="I11" s="25">
        <v>38700</v>
      </c>
      <c r="J11" s="8">
        <v>0</v>
      </c>
      <c r="K11" s="27">
        <f t="shared" si="2"/>
        <v>13158</v>
      </c>
      <c r="L11" s="28">
        <v>1800</v>
      </c>
      <c r="M11" s="27">
        <f t="shared" si="3"/>
        <v>612</v>
      </c>
      <c r="N11" s="27">
        <f t="shared" si="9"/>
        <v>3483</v>
      </c>
      <c r="O11" s="27">
        <f t="shared" si="0"/>
        <v>7260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9">
        <v>4100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11">
        <f>SUM(I11:AB11)</f>
        <v>69113</v>
      </c>
      <c r="AD11" s="26">
        <v>500</v>
      </c>
      <c r="AE11" s="10">
        <v>0</v>
      </c>
      <c r="AF11" s="10">
        <v>0</v>
      </c>
      <c r="AG11" s="10">
        <v>0</v>
      </c>
      <c r="AH11" s="9">
        <f t="shared" si="1"/>
        <v>5186</v>
      </c>
      <c r="AI11" s="11">
        <f>O11</f>
        <v>7260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1">
        <v>0</v>
      </c>
      <c r="AQ11" s="11">
        <v>0</v>
      </c>
      <c r="AR11" s="10">
        <v>0</v>
      </c>
      <c r="AS11" s="10">
        <v>0</v>
      </c>
      <c r="AT11" s="10">
        <f>P11</f>
        <v>0</v>
      </c>
      <c r="AU11" s="10">
        <v>0</v>
      </c>
      <c r="AV11" s="10">
        <v>0</v>
      </c>
      <c r="AW11" s="10">
        <v>0</v>
      </c>
      <c r="AX11" s="10">
        <v>0</v>
      </c>
      <c r="AY11" s="11">
        <v>0</v>
      </c>
      <c r="AZ11" s="11">
        <v>60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1">
        <v>0</v>
      </c>
      <c r="BH11" s="11">
        <f t="shared" si="7"/>
        <v>13006</v>
      </c>
      <c r="BI11" s="8">
        <f t="shared" si="8"/>
        <v>56107</v>
      </c>
      <c r="BJ11" s="13"/>
    </row>
    <row r="12" spans="1:62" ht="15">
      <c r="A12" s="8"/>
      <c r="B12" s="16"/>
      <c r="C12" s="9" t="s">
        <v>58</v>
      </c>
      <c r="D12" s="9"/>
      <c r="E12" s="8"/>
      <c r="F12" s="8"/>
      <c r="G12" s="8"/>
      <c r="H12" s="8"/>
      <c r="I12" s="17">
        <f aca="true" t="shared" si="10" ref="I12:AN12">SUM(I2:I11)</f>
        <v>504400</v>
      </c>
      <c r="J12" s="17">
        <f t="shared" si="10"/>
        <v>0</v>
      </c>
      <c r="K12" s="17">
        <f t="shared" si="10"/>
        <v>171496</v>
      </c>
      <c r="L12" s="17">
        <f t="shared" si="10"/>
        <v>19800</v>
      </c>
      <c r="M12" s="17">
        <f t="shared" si="10"/>
        <v>6732</v>
      </c>
      <c r="N12" s="17">
        <f t="shared" si="10"/>
        <v>22887</v>
      </c>
      <c r="O12" s="17">
        <f t="shared" si="10"/>
        <v>80272</v>
      </c>
      <c r="P12" s="17">
        <f t="shared" si="10"/>
        <v>0</v>
      </c>
      <c r="Q12" s="17">
        <f t="shared" si="10"/>
        <v>0</v>
      </c>
      <c r="R12" s="17">
        <f t="shared" si="10"/>
        <v>0</v>
      </c>
      <c r="S12" s="17">
        <f t="shared" si="10"/>
        <v>0</v>
      </c>
      <c r="T12" s="17">
        <f t="shared" si="10"/>
        <v>0</v>
      </c>
      <c r="U12" s="17">
        <f t="shared" si="10"/>
        <v>0</v>
      </c>
      <c r="V12" s="17">
        <f t="shared" si="10"/>
        <v>42200</v>
      </c>
      <c r="W12" s="17">
        <f t="shared" si="10"/>
        <v>0</v>
      </c>
      <c r="X12" s="17">
        <f t="shared" si="10"/>
        <v>0</v>
      </c>
      <c r="Y12" s="17">
        <f t="shared" si="10"/>
        <v>0</v>
      </c>
      <c r="Z12" s="17">
        <f t="shared" si="10"/>
        <v>0</v>
      </c>
      <c r="AA12" s="17">
        <f t="shared" si="10"/>
        <v>0</v>
      </c>
      <c r="AB12" s="17">
        <f t="shared" si="10"/>
        <v>0</v>
      </c>
      <c r="AC12" s="17">
        <f t="shared" si="10"/>
        <v>847787</v>
      </c>
      <c r="AD12" s="17">
        <f t="shared" si="10"/>
        <v>29000</v>
      </c>
      <c r="AE12" s="17">
        <f t="shared" si="10"/>
        <v>0</v>
      </c>
      <c r="AF12" s="17">
        <f t="shared" si="10"/>
        <v>2240</v>
      </c>
      <c r="AG12" s="17">
        <f t="shared" si="10"/>
        <v>1409</v>
      </c>
      <c r="AH12" s="17">
        <f t="shared" si="10"/>
        <v>57338</v>
      </c>
      <c r="AI12" s="17">
        <f t="shared" si="10"/>
        <v>80272</v>
      </c>
      <c r="AJ12" s="17">
        <f t="shared" si="10"/>
        <v>0</v>
      </c>
      <c r="AK12" s="17">
        <f t="shared" si="10"/>
        <v>0</v>
      </c>
      <c r="AL12" s="17">
        <f t="shared" si="10"/>
        <v>0</v>
      </c>
      <c r="AM12" s="17">
        <f t="shared" si="10"/>
        <v>0</v>
      </c>
      <c r="AN12" s="17">
        <f t="shared" si="10"/>
        <v>0</v>
      </c>
      <c r="AO12" s="17">
        <f aca="true" t="shared" si="11" ref="AO12:BI12">SUM(AO2:AO11)</f>
        <v>0</v>
      </c>
      <c r="AP12" s="17">
        <f t="shared" si="11"/>
        <v>0</v>
      </c>
      <c r="AQ12" s="17">
        <f t="shared" si="11"/>
        <v>36000</v>
      </c>
      <c r="AR12" s="17">
        <f t="shared" si="11"/>
        <v>0</v>
      </c>
      <c r="AS12" s="17">
        <f t="shared" si="11"/>
        <v>0</v>
      </c>
      <c r="AT12" s="17">
        <f t="shared" si="11"/>
        <v>0</v>
      </c>
      <c r="AU12" s="17">
        <f t="shared" si="11"/>
        <v>0</v>
      </c>
      <c r="AV12" s="17">
        <f t="shared" si="11"/>
        <v>0</v>
      </c>
      <c r="AW12" s="17">
        <f t="shared" si="11"/>
        <v>0</v>
      </c>
      <c r="AX12" s="17">
        <f t="shared" si="11"/>
        <v>0</v>
      </c>
      <c r="AY12" s="17">
        <f t="shared" si="11"/>
        <v>0</v>
      </c>
      <c r="AZ12" s="17">
        <f t="shared" si="11"/>
        <v>660</v>
      </c>
      <c r="BA12" s="17">
        <f t="shared" si="11"/>
        <v>0</v>
      </c>
      <c r="BB12" s="17">
        <f t="shared" si="11"/>
        <v>0</v>
      </c>
      <c r="BC12" s="17">
        <f t="shared" si="11"/>
        <v>0</v>
      </c>
      <c r="BD12" s="17">
        <f t="shared" si="11"/>
        <v>0</v>
      </c>
      <c r="BE12" s="17">
        <f t="shared" si="11"/>
        <v>0</v>
      </c>
      <c r="BF12" s="17">
        <f t="shared" si="11"/>
        <v>0</v>
      </c>
      <c r="BG12" s="17">
        <f t="shared" si="11"/>
        <v>0</v>
      </c>
      <c r="BH12" s="17">
        <f t="shared" si="11"/>
        <v>206919</v>
      </c>
      <c r="BI12" s="17">
        <f t="shared" si="11"/>
        <v>640868</v>
      </c>
      <c r="BJ12" s="8"/>
    </row>
  </sheetData>
  <sheetProtection/>
  <printOptions/>
  <pageMargins left="0.7086614173228347" right="0.5511811023622047" top="0.5905511811023623" bottom="0.7480314960629921" header="0.31496062992125984" footer="0.31496062992125984"/>
  <pageSetup horizontalDpi="600" verticalDpi="600" orientation="landscape" paperSize="9" scale="60" r:id="rId1"/>
  <colBreaks count="1" manualBreakCount="1">
    <brk id="2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</cp:lastModifiedBy>
  <cp:lastPrinted>2022-07-20T03:58:48Z</cp:lastPrinted>
  <dcterms:created xsi:type="dcterms:W3CDTF">2018-02-15T11:23:43Z</dcterms:created>
  <dcterms:modified xsi:type="dcterms:W3CDTF">2022-08-20T04:14:31Z</dcterms:modified>
  <cp:category/>
  <cp:version/>
  <cp:contentType/>
  <cp:contentStatus/>
</cp:coreProperties>
</file>